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440" windowHeight="825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Foglio1!$A$1:$M$117</definedName>
  </definedNames>
  <calcPr calcId="125725"/>
</workbook>
</file>

<file path=xl/calcChain.xml><?xml version="1.0" encoding="utf-8"?>
<calcChain xmlns="http://schemas.openxmlformats.org/spreadsheetml/2006/main">
  <c r="I106" i="1"/>
  <c r="H78"/>
  <c r="H70"/>
  <c r="H61"/>
  <c r="I67" s="1"/>
  <c r="I78" s="1"/>
  <c r="H54"/>
  <c r="H47"/>
  <c r="H17"/>
  <c r="H22" s="1"/>
  <c r="H49" s="1"/>
  <c r="M99"/>
  <c r="M97"/>
  <c r="M88"/>
  <c r="M76"/>
  <c r="M67"/>
  <c r="M54"/>
  <c r="M47"/>
  <c r="M22"/>
  <c r="H97"/>
  <c r="H88"/>
  <c r="H99" s="1"/>
  <c r="H76"/>
  <c r="H35"/>
  <c r="H29"/>
  <c r="J61"/>
  <c r="L54"/>
  <c r="L99"/>
  <c r="L97"/>
  <c r="L88"/>
  <c r="L76"/>
  <c r="I72"/>
  <c r="I73"/>
  <c r="I71"/>
  <c r="I64"/>
  <c r="I63"/>
  <c r="L67"/>
  <c r="L78" s="1"/>
  <c r="I41"/>
  <c r="I39"/>
  <c r="I38"/>
  <c r="I33"/>
  <c r="L47"/>
  <c r="L49" s="1"/>
  <c r="J29"/>
  <c r="L22"/>
  <c r="I19"/>
  <c r="I20"/>
  <c r="I16"/>
  <c r="I15"/>
  <c r="I13"/>
  <c r="K54"/>
  <c r="J54"/>
  <c r="I54"/>
  <c r="K97"/>
  <c r="J97"/>
  <c r="I97"/>
  <c r="K88"/>
  <c r="J88"/>
  <c r="J99"/>
  <c r="I88"/>
  <c r="K76"/>
  <c r="K78" s="1"/>
  <c r="K67"/>
  <c r="K47"/>
  <c r="K49" s="1"/>
  <c r="K22"/>
  <c r="J70"/>
  <c r="J76"/>
  <c r="J67"/>
  <c r="J35"/>
  <c r="J47"/>
  <c r="J49"/>
  <c r="J102"/>
  <c r="J106"/>
  <c r="J17"/>
  <c r="J22"/>
  <c r="I76"/>
  <c r="I99"/>
  <c r="K99"/>
  <c r="J78"/>
  <c r="L102" l="1"/>
  <c r="L106" s="1"/>
  <c r="K102"/>
  <c r="K106" s="1"/>
  <c r="H67"/>
  <c r="H102" s="1"/>
  <c r="H106" s="1"/>
  <c r="M49"/>
  <c r="M102" s="1"/>
  <c r="M106" s="1"/>
  <c r="M78"/>
  <c r="I47"/>
  <c r="I22"/>
  <c r="I49" l="1"/>
  <c r="I102" s="1"/>
</calcChain>
</file>

<file path=xl/sharedStrings.xml><?xml version="1.0" encoding="utf-8"?>
<sst xmlns="http://schemas.openxmlformats.org/spreadsheetml/2006/main" count="82" uniqueCount="76">
  <si>
    <t>A) VALORE DELLA PRODUZIONE</t>
  </si>
  <si>
    <t>1) Ricavi delle vendite e delle prestazioni</t>
  </si>
  <si>
    <t>3) Variazioni di lavori in corso su ordinazione</t>
  </si>
  <si>
    <t>4) Incrementi di immobilizzazioni per lavori interni</t>
  </si>
  <si>
    <t>5) Altri ricavi e proventi:</t>
  </si>
  <si>
    <t>a) Rimborsi e proventi diversi</t>
  </si>
  <si>
    <t>b) Contributi in c/esercizio</t>
  </si>
  <si>
    <t>TOTALE A) VALORE DELLA PRODUZIONE</t>
  </si>
  <si>
    <t>B) COSTI DELLA PRODUZIONE</t>
  </si>
  <si>
    <t>7) Costi per servizi</t>
  </si>
  <si>
    <t>8) Costi per il godimento di beni di terzi</t>
  </si>
  <si>
    <t>9) Costi per il personale:</t>
  </si>
  <si>
    <t>a) Salari e stipendi</t>
  </si>
  <si>
    <t>b) Oneri sociali</t>
  </si>
  <si>
    <t>c) Trattamento di fine rapporto</t>
  </si>
  <si>
    <t>a) Ammortamento delle immobilizzazioni immateriali</t>
  </si>
  <si>
    <t>b) Ammortamento delle immobilizzazioni materiali</t>
  </si>
  <si>
    <t>c) Altre svalutazioni delle immobilizzazioni</t>
  </si>
  <si>
    <t>12) Accantonamento per rischi</t>
  </si>
  <si>
    <t>13) Altri accantonamenti</t>
  </si>
  <si>
    <t>14) Oneri diversi di gestione</t>
  </si>
  <si>
    <t>TOTALE B) COSTI DELLA PRODUZIONE</t>
  </si>
  <si>
    <t>DIFFERENZA TRA VALORE E COSTI  DELLA PRODUZIONE (A-B)</t>
  </si>
  <si>
    <t>C) PROVENTI ED ONERI FINANZIARI</t>
  </si>
  <si>
    <t>Proventi da partecipazioni:</t>
  </si>
  <si>
    <t>a) In imprese controllate</t>
  </si>
  <si>
    <t>b) In imprese collegate</t>
  </si>
  <si>
    <t>c) In altre partecipazioni</t>
  </si>
  <si>
    <t>15) Proventi finanziari</t>
  </si>
  <si>
    <t>Altri proventi finanziari:</t>
  </si>
  <si>
    <t>a) Da crediti iscritti nelle immobilizzazioni</t>
  </si>
  <si>
    <t>d) Da proventi diversi dai precedenti</t>
  </si>
  <si>
    <t>TOTALE 15) PROVENTI FINANZIARI</t>
  </si>
  <si>
    <t>16) Oneri finanziari</t>
  </si>
  <si>
    <t>Interessi ed altri oneri finanziari verso:</t>
  </si>
  <si>
    <t>c) Altri</t>
  </si>
  <si>
    <t>d) Interessi su mutui</t>
  </si>
  <si>
    <t>TOTALE 16) ONERI FINANZIARI</t>
  </si>
  <si>
    <t>TOTALE C) PROVENTI ED ONERI FINANZIARI (15-16)</t>
  </si>
  <si>
    <t>17) Rivalutazioni:</t>
  </si>
  <si>
    <t>a) Di partecipazioni</t>
  </si>
  <si>
    <t>b) Di immobilizzazioni finanziarie che non costituiscono partecipazioni</t>
  </si>
  <si>
    <t>18) Svalutazioni:</t>
  </si>
  <si>
    <t>TOTALE D) RETTIFICHE DI VALORE DI ATTIVITA' FINANZIARIE  (17-18)</t>
  </si>
  <si>
    <t>c) Altri contributi</t>
  </si>
  <si>
    <t xml:space="preserve">10) Ammortamenti e svalutazioni: </t>
  </si>
  <si>
    <t>6) Costi per materie prime, sussidiarie, di consumo e merci</t>
  </si>
  <si>
    <t>d) Svalutazione dei crediti compresi nell'attivo circolante  delle disponibilità liquide</t>
  </si>
  <si>
    <t>22) UTILE DELL'ESERCIZIO</t>
  </si>
  <si>
    <t>21) Imposte sul reddito dell'esercizio</t>
  </si>
  <si>
    <t>d) Trattamento di quiescenza e simili a carico dell'Ente</t>
  </si>
  <si>
    <t>e) Altri costi del personale</t>
  </si>
  <si>
    <t>11) Variazioni iniziali delle rimanenze di materie prime, sussidiarie, di consumo e merci</t>
  </si>
  <si>
    <t>2) Variazioni finali delle rimanenze di prodotti in corso di lavorazione,   semilavorati, finiti</t>
  </si>
  <si>
    <t>Servizio Amministrativo - Ufficio Bilancio e Contabilità</t>
  </si>
  <si>
    <t>Il Dirigente</t>
  </si>
  <si>
    <t>RISULTATO PRIMA DELLE IMPOSTE (A-B+-C+-D)</t>
  </si>
  <si>
    <t>PREVISIONE 2019</t>
  </si>
  <si>
    <t>b) Da titoli iscritti nelle immobilizzazioni che non costituiscono partecipazioni</t>
  </si>
  <si>
    <t>c) Da titoli iscritti nell'attivo circolante che non costituiscono partecipazioni</t>
  </si>
  <si>
    <t>D) RETTIFICHE DI VALORE DI ATTIVITA' E PASSIVITA' FINANZIARIE</t>
  </si>
  <si>
    <t>c) Di titoli iscritti nell'attivo circolante che non costituiscono partecipazioni</t>
  </si>
  <si>
    <t xml:space="preserve">d) Di strumenti finanziari derivati </t>
  </si>
  <si>
    <t>TOTALE 17) RIVALUTAZIONI</t>
  </si>
  <si>
    <t>TOTALE 18) SVALUTAZIONI</t>
  </si>
  <si>
    <t>d) Altre svalutazioni</t>
  </si>
  <si>
    <t>e) Di strumenti finanziari derivati</t>
  </si>
  <si>
    <t>e) in imprese sottoposte al controllo delle controllanti</t>
  </si>
  <si>
    <t>d) in imprese controllanti</t>
  </si>
  <si>
    <t>PREVISIONE 2020</t>
  </si>
  <si>
    <t>variazione</t>
  </si>
  <si>
    <t>PREVISIONE 2021</t>
  </si>
  <si>
    <t xml:space="preserve"> CONTO ECONOMICO DI PREVISIONE TRIENNIO 2020-2022</t>
  </si>
  <si>
    <t>PREVISIONE 2022</t>
  </si>
  <si>
    <t>f.to Avv. Sabrina PETRONI</t>
  </si>
  <si>
    <t>f.to Dott.ssa Gabriella MIRENGO   f.to Dott.ssa Laura FOLCO</t>
  </si>
</sst>
</file>

<file path=xl/styles.xml><?xml version="1.0" encoding="utf-8"?>
<styleSheet xmlns="http://schemas.openxmlformats.org/spreadsheetml/2006/main">
  <numFmts count="2">
    <numFmt numFmtId="164" formatCode="&quot;€&quot;\ #,##0.00;[Red]\-&quot;€&quot;\ #,##0.00"/>
    <numFmt numFmtId="165" formatCode="&quot;€&quot;\ #,##0.00"/>
  </numFmts>
  <fonts count="2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i/>
      <sz val="13"/>
      <color indexed="8"/>
      <name val="Calibri"/>
      <family val="2"/>
    </font>
    <font>
      <sz val="13"/>
      <color indexed="8"/>
      <name val="Calibri"/>
      <family val="2"/>
    </font>
    <font>
      <b/>
      <i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u/>
      <sz val="10"/>
      <color indexed="8"/>
      <name val="Calibri"/>
      <family val="2"/>
    </font>
    <font>
      <b/>
      <u/>
      <sz val="14"/>
      <color indexed="8"/>
      <name val="Times New Roman"/>
      <family val="1"/>
    </font>
    <font>
      <u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i/>
      <sz val="11"/>
      <color rgb="FFFF0000"/>
      <name val="Calibri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b/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5" fontId="0" fillId="0" borderId="0" xfId="0" applyNumberFormat="1"/>
    <xf numFmtId="165" fontId="0" fillId="0" borderId="0" xfId="0" applyNumberFormat="1" applyAlignment="1">
      <alignment horizontal="right" vertical="center"/>
    </xf>
    <xf numFmtId="165" fontId="2" fillId="0" borderId="0" xfId="0" applyNumberFormat="1" applyFont="1"/>
    <xf numFmtId="165" fontId="1" fillId="0" borderId="0" xfId="0" applyNumberFormat="1" applyFont="1"/>
    <xf numFmtId="0" fontId="5" fillId="0" borderId="0" xfId="0" applyFont="1"/>
    <xf numFmtId="165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ont="1" applyAlignment="1">
      <alignment horizontal="right" vertical="center"/>
    </xf>
    <xf numFmtId="165" fontId="0" fillId="0" borderId="0" xfId="0" applyNumberFormat="1" applyFont="1"/>
    <xf numFmtId="0" fontId="1" fillId="0" borderId="0" xfId="0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0" fontId="0" fillId="0" borderId="0" xfId="0" applyFont="1"/>
    <xf numFmtId="0" fontId="6" fillId="0" borderId="1" xfId="0" applyFont="1" applyBorder="1"/>
    <xf numFmtId="165" fontId="6" fillId="0" borderId="1" xfId="0" applyNumberFormat="1" applyFont="1" applyBorder="1"/>
    <xf numFmtId="0" fontId="8" fillId="0" borderId="0" xfId="0" applyFont="1"/>
    <xf numFmtId="165" fontId="8" fillId="0" borderId="0" xfId="0" applyNumberFormat="1" applyFont="1"/>
    <xf numFmtId="165" fontId="6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/>
    <xf numFmtId="165" fontId="1" fillId="0" borderId="1" xfId="0" applyNumberFormat="1" applyFont="1" applyBorder="1"/>
    <xf numFmtId="0" fontId="1" fillId="0" borderId="0" xfId="0" applyFont="1" applyBorder="1" applyAlignment="1"/>
    <xf numFmtId="165" fontId="1" fillId="0" borderId="0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5" fillId="0" borderId="4" xfId="0" applyFont="1" applyFill="1" applyBorder="1"/>
    <xf numFmtId="0" fontId="0" fillId="0" borderId="0" xfId="0" applyFill="1"/>
    <xf numFmtId="0" fontId="1" fillId="0" borderId="0" xfId="0" applyFont="1" applyFill="1" applyAlignment="1">
      <alignment horizontal="right"/>
    </xf>
    <xf numFmtId="165" fontId="0" fillId="0" borderId="0" xfId="0" applyNumberFormat="1" applyFill="1"/>
    <xf numFmtId="165" fontId="0" fillId="0" borderId="0" xfId="0" applyNumberFormat="1" applyFill="1" applyAlignment="1">
      <alignment horizontal="right" vertical="center"/>
    </xf>
    <xf numFmtId="165" fontId="0" fillId="0" borderId="0" xfId="0" applyNumberFormat="1" applyFont="1" applyFill="1"/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ont="1" applyFill="1" applyAlignment="1">
      <alignment horizontal="right" vertical="center"/>
    </xf>
    <xf numFmtId="165" fontId="8" fillId="0" borderId="0" xfId="0" applyNumberFormat="1" applyFont="1" applyFill="1"/>
    <xf numFmtId="165" fontId="6" fillId="0" borderId="1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/>
    <xf numFmtId="165" fontId="1" fillId="0" borderId="0" xfId="0" applyNumberFormat="1" applyFont="1" applyFill="1"/>
    <xf numFmtId="165" fontId="1" fillId="0" borderId="0" xfId="0" applyNumberFormat="1" applyFont="1" applyFill="1" applyBorder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14" fillId="0" borderId="0" xfId="0" applyNumberFormat="1" applyFont="1" applyFill="1"/>
    <xf numFmtId="164" fontId="0" fillId="0" borderId="0" xfId="0" applyNumberFormat="1" applyFill="1" applyAlignment="1">
      <alignment horizontal="right"/>
    </xf>
    <xf numFmtId="164" fontId="7" fillId="0" borderId="0" xfId="0" applyNumberFormat="1" applyFont="1" applyFill="1"/>
    <xf numFmtId="164" fontId="6" fillId="0" borderId="1" xfId="0" applyNumberFormat="1" applyFont="1" applyFill="1" applyBorder="1"/>
    <xf numFmtId="164" fontId="2" fillId="0" borderId="0" xfId="0" applyNumberFormat="1" applyFont="1" applyFill="1" applyAlignment="1">
      <alignment horizontal="right" vertical="center"/>
    </xf>
    <xf numFmtId="164" fontId="8" fillId="0" borderId="0" xfId="0" applyNumberFormat="1" applyFont="1" applyFill="1"/>
    <xf numFmtId="164" fontId="4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5" fillId="0" borderId="0" xfId="0" applyNumberFormat="1" applyFont="1" applyFill="1"/>
    <xf numFmtId="165" fontId="15" fillId="0" borderId="0" xfId="0" applyNumberFormat="1" applyFont="1" applyFill="1" applyAlignment="1">
      <alignment horizontal="right" vertical="center"/>
    </xf>
    <xf numFmtId="165" fontId="16" fillId="0" borderId="1" xfId="0" applyNumberFormat="1" applyFont="1" applyBorder="1"/>
    <xf numFmtId="165" fontId="12" fillId="0" borderId="1" xfId="0" applyNumberFormat="1" applyFont="1" applyFill="1" applyBorder="1"/>
    <xf numFmtId="0" fontId="0" fillId="0" borderId="0" xfId="0" applyAlignment="1">
      <alignment horizontal="center"/>
    </xf>
    <xf numFmtId="165" fontId="2" fillId="0" borderId="0" xfId="0" applyNumberFormat="1" applyFont="1" applyAlignment="1">
      <alignment horizontal="right" vertical="center"/>
    </xf>
    <xf numFmtId="165" fontId="18" fillId="0" borderId="0" xfId="0" applyNumberFormat="1" applyFont="1" applyFill="1"/>
    <xf numFmtId="165" fontId="19" fillId="0" borderId="0" xfId="0" applyNumberFormat="1" applyFont="1" applyFill="1"/>
    <xf numFmtId="165" fontId="14" fillId="0" borderId="0" xfId="0" applyNumberFormat="1" applyFont="1"/>
    <xf numFmtId="165" fontId="20" fillId="0" borderId="0" xfId="0" applyNumberFormat="1" applyFont="1" applyFill="1"/>
    <xf numFmtId="165" fontId="19" fillId="0" borderId="0" xfId="0" applyNumberFormat="1" applyFont="1" applyFill="1" applyAlignment="1">
      <alignment horizontal="right" vertical="center"/>
    </xf>
    <xf numFmtId="165" fontId="13" fillId="0" borderId="0" xfId="0" applyNumberFormat="1" applyFont="1" applyFill="1" applyAlignment="1">
      <alignment horizontal="right"/>
    </xf>
    <xf numFmtId="165" fontId="21" fillId="0" borderId="1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165" fontId="13" fillId="0" borderId="0" xfId="0" applyNumberFormat="1" applyFont="1" applyAlignment="1"/>
    <xf numFmtId="49" fontId="11" fillId="0" borderId="0" xfId="0" applyNumberFormat="1" applyFont="1" applyAlignment="1">
      <alignment horizontal="center" wrapText="1"/>
    </xf>
    <xf numFmtId="49" fontId="17" fillId="0" borderId="0" xfId="0" applyNumberFormat="1" applyFont="1" applyAlignment="1"/>
    <xf numFmtId="164" fontId="0" fillId="0" borderId="0" xfId="0" applyNumberFormat="1" applyAlignment="1"/>
    <xf numFmtId="0" fontId="2" fillId="0" borderId="0" xfId="0" applyFont="1" applyAlignment="1">
      <alignment horizontal="justify" vertical="justify"/>
    </xf>
    <xf numFmtId="165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0" borderId="1" xfId="0" applyFont="1" applyBorder="1" applyAlignment="1"/>
    <xf numFmtId="0" fontId="4" fillId="0" borderId="3" xfId="0" applyFont="1" applyBorder="1" applyAlignment="1"/>
    <xf numFmtId="0" fontId="0" fillId="0" borderId="5" xfId="0" applyBorder="1" applyAlignment="1"/>
    <xf numFmtId="0" fontId="0" fillId="0" borderId="4" xfId="0" applyBorder="1" applyAlignment="1"/>
    <xf numFmtId="165" fontId="2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165" fontId="0" fillId="0" borderId="0" xfId="0" applyNumberFormat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95250</xdr:rowOff>
    </xdr:from>
    <xdr:to>
      <xdr:col>2</xdr:col>
      <xdr:colOff>514350</xdr:colOff>
      <xdr:row>3</xdr:row>
      <xdr:rowOff>152400</xdr:rowOff>
    </xdr:to>
    <xdr:pic>
      <xdr:nvPicPr>
        <xdr:cNvPr id="1318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5250"/>
          <a:ext cx="16668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</xdr:colOff>
      <xdr:row>0</xdr:row>
      <xdr:rowOff>173182</xdr:rowOff>
    </xdr:from>
    <xdr:to>
      <xdr:col>9</xdr:col>
      <xdr:colOff>654340</xdr:colOff>
      <xdr:row>4</xdr:row>
      <xdr:rowOff>103909</xdr:rowOff>
    </xdr:to>
    <xdr:sp macro="" textlink="">
      <xdr:nvSpPr>
        <xdr:cNvPr id="4" name="CasellaDiTesto 3"/>
        <xdr:cNvSpPr txBox="1"/>
      </xdr:nvSpPr>
      <xdr:spPr>
        <a:xfrm>
          <a:off x="1974274" y="173182"/>
          <a:ext cx="5260975" cy="692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Azienda Regionale Territoriale per l’Edilizia della Provincia di Savona</a:t>
          </a:r>
          <a:endParaRPr lang="it-IT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latin typeface="+mn-lt"/>
              <a:ea typeface="+mn-ea"/>
              <a:cs typeface="+mn-cs"/>
            </a:rPr>
            <a:t>Via Aglietto 90, Savona - tel. 019/84101 -  fax 019/8410210 - P.IVA 00190540096</a:t>
          </a:r>
        </a:p>
        <a:p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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9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http://www.artesv.it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 - 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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9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info@artesv.it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  <a:sym typeface="Wingdings"/>
            </a:rPr>
            <a:t></a:t>
          </a:r>
          <a:r>
            <a:rPr lang="it-IT" sz="900" b="1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it-IT" sz="900" b="1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posta@cert.artesv.it</a:t>
          </a:r>
          <a:endParaRPr lang="it-IT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6"/>
  <sheetViews>
    <sheetView tabSelected="1" view="pageLayout" zoomScale="120" zoomScaleNormal="100" zoomScalePageLayoutView="120" workbookViewId="0">
      <selection activeCell="A6" sqref="A6"/>
    </sheetView>
  </sheetViews>
  <sheetFormatPr defaultRowHeight="15"/>
  <cols>
    <col min="7" max="7" width="6.140625" customWidth="1"/>
    <col min="8" max="8" width="16.140625" customWidth="1"/>
    <col min="9" max="9" width="15.85546875" style="32" customWidth="1"/>
    <col min="10" max="10" width="16.140625" hidden="1" customWidth="1"/>
    <col min="11" max="11" width="16.140625" customWidth="1"/>
    <col min="12" max="13" width="15" customWidth="1"/>
  </cols>
  <sheetData>
    <row r="1" spans="1:13">
      <c r="A1" s="71"/>
      <c r="B1" s="71"/>
      <c r="C1" s="71"/>
      <c r="D1" s="71"/>
    </row>
    <row r="2" spans="1:13">
      <c r="A2" s="71"/>
      <c r="B2" s="71"/>
      <c r="C2" s="71"/>
      <c r="D2" s="71"/>
    </row>
    <row r="3" spans="1:13">
      <c r="A3" s="71"/>
      <c r="B3" s="71"/>
      <c r="C3" s="71"/>
      <c r="D3" s="71"/>
    </row>
    <row r="4" spans="1:13">
      <c r="A4" s="71"/>
      <c r="B4" s="71"/>
      <c r="C4" s="71"/>
      <c r="D4" s="71"/>
    </row>
    <row r="5" spans="1:13">
      <c r="A5" s="71"/>
      <c r="B5" s="71"/>
      <c r="C5" s="71"/>
      <c r="D5" s="71"/>
    </row>
    <row r="6" spans="1:13" ht="35.25" customHeight="1"/>
    <row r="7" spans="1:13" ht="21" customHeight="1">
      <c r="A7" s="75" t="s">
        <v>72</v>
      </c>
      <c r="B7" s="76"/>
      <c r="C7" s="76"/>
      <c r="D7" s="76"/>
      <c r="E7" s="76"/>
      <c r="F7" s="76"/>
      <c r="G7" s="76"/>
      <c r="H7" s="76"/>
      <c r="I7" s="76"/>
      <c r="J7" s="71"/>
      <c r="K7" s="71"/>
      <c r="L7" s="71"/>
    </row>
    <row r="8" spans="1:13" ht="18" customHeight="1">
      <c r="A8" s="78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3" ht="33.75" customHeight="1">
      <c r="F9" s="32"/>
      <c r="G9" s="32"/>
      <c r="H9" s="14"/>
      <c r="I9" s="33"/>
      <c r="J9" s="14"/>
      <c r="K9" s="14"/>
    </row>
    <row r="10" spans="1:13" ht="17.25" customHeight="1">
      <c r="H10" s="57" t="s">
        <v>57</v>
      </c>
      <c r="I10" s="56" t="s">
        <v>70</v>
      </c>
      <c r="J10" s="57" t="s">
        <v>57</v>
      </c>
      <c r="K10" s="57" t="s">
        <v>69</v>
      </c>
      <c r="L10" s="57" t="s">
        <v>71</v>
      </c>
      <c r="M10" s="57" t="s">
        <v>73</v>
      </c>
    </row>
    <row r="11" spans="1:13">
      <c r="A11" s="1" t="s">
        <v>0</v>
      </c>
      <c r="B11" s="1"/>
      <c r="C11" s="1"/>
      <c r="D11" s="1"/>
      <c r="H11" s="4"/>
      <c r="I11" s="34"/>
      <c r="J11" s="4"/>
      <c r="K11" s="4"/>
    </row>
    <row r="12" spans="1:13" ht="20.25" customHeight="1">
      <c r="A12" t="s">
        <v>1</v>
      </c>
      <c r="H12" s="4">
        <v>4346081</v>
      </c>
      <c r="I12" s="48">
        <v>57586</v>
      </c>
      <c r="J12" s="4">
        <v>4346081</v>
      </c>
      <c r="K12" s="4">
        <v>4403667</v>
      </c>
      <c r="L12" s="4">
        <v>4183367</v>
      </c>
      <c r="M12" s="4">
        <v>4155367</v>
      </c>
    </row>
    <row r="13" spans="1:13">
      <c r="A13" s="72" t="s">
        <v>53</v>
      </c>
      <c r="B13" s="72"/>
      <c r="C13" s="72"/>
      <c r="D13" s="72"/>
      <c r="E13" s="72"/>
      <c r="F13" s="72"/>
      <c r="G13" s="72"/>
      <c r="H13" s="77">
        <v>-52069</v>
      </c>
      <c r="I13" s="80">
        <f>J13-H13</f>
        <v>0</v>
      </c>
      <c r="J13" s="77">
        <v>-52069</v>
      </c>
      <c r="K13" s="77">
        <v>-52069</v>
      </c>
      <c r="L13" s="92">
        <v>357945</v>
      </c>
      <c r="M13" s="92">
        <v>2527119</v>
      </c>
    </row>
    <row r="14" spans="1:13">
      <c r="A14" s="72"/>
      <c r="B14" s="72"/>
      <c r="C14" s="72"/>
      <c r="D14" s="72"/>
      <c r="E14" s="72"/>
      <c r="F14" s="72"/>
      <c r="G14" s="72"/>
      <c r="H14" s="77"/>
      <c r="I14" s="80"/>
      <c r="J14" s="77"/>
      <c r="K14" s="77"/>
      <c r="L14" s="92"/>
      <c r="M14" s="92"/>
    </row>
    <row r="15" spans="1:13">
      <c r="A15" t="s">
        <v>2</v>
      </c>
      <c r="H15" s="5">
        <v>0</v>
      </c>
      <c r="I15" s="35">
        <f t="shared" ref="I15:I20" si="0">J15-H15</f>
        <v>0</v>
      </c>
      <c r="J15" s="5">
        <v>0</v>
      </c>
      <c r="K15" s="5">
        <v>0</v>
      </c>
      <c r="L15" s="5">
        <v>0</v>
      </c>
      <c r="M15" s="5">
        <v>0</v>
      </c>
    </row>
    <row r="16" spans="1:13">
      <c r="A16" t="s">
        <v>3</v>
      </c>
      <c r="H16" s="4">
        <v>0</v>
      </c>
      <c r="I16" s="48">
        <f t="shared" si="0"/>
        <v>0</v>
      </c>
      <c r="J16" s="4">
        <v>0</v>
      </c>
      <c r="K16" s="4">
        <v>0</v>
      </c>
      <c r="L16" s="4">
        <v>0</v>
      </c>
      <c r="M16" s="4">
        <v>0</v>
      </c>
    </row>
    <row r="17" spans="1:13">
      <c r="A17" t="s">
        <v>4</v>
      </c>
      <c r="H17" s="13">
        <f>SUM(H18:H20)</f>
        <v>2159005</v>
      </c>
      <c r="I17" s="36">
        <v>1164000</v>
      </c>
      <c r="J17" s="13">
        <f>SUM(J18:J20)</f>
        <v>2159005</v>
      </c>
      <c r="K17" s="13">
        <v>3323005</v>
      </c>
      <c r="L17" s="13">
        <v>2973005</v>
      </c>
      <c r="M17" s="13">
        <v>2977505</v>
      </c>
    </row>
    <row r="18" spans="1:13" s="2" customFormat="1" ht="18.75" customHeight="1">
      <c r="B18" s="2" t="s">
        <v>5</v>
      </c>
      <c r="H18" s="6">
        <v>2159005</v>
      </c>
      <c r="I18" s="37">
        <v>1164000</v>
      </c>
      <c r="J18" s="6">
        <v>2159005</v>
      </c>
      <c r="K18" s="6">
        <v>3323005</v>
      </c>
      <c r="L18" s="6">
        <v>2973005</v>
      </c>
      <c r="M18" s="6">
        <v>2977505</v>
      </c>
    </row>
    <row r="19" spans="1:13" s="2" customFormat="1" ht="12.75">
      <c r="B19" s="2" t="s">
        <v>6</v>
      </c>
      <c r="H19" s="63">
        <v>0</v>
      </c>
      <c r="I19" s="37">
        <f t="shared" si="0"/>
        <v>0</v>
      </c>
      <c r="J19" s="9">
        <v>0</v>
      </c>
      <c r="K19" s="9">
        <v>0</v>
      </c>
      <c r="L19" s="9">
        <v>0</v>
      </c>
      <c r="M19" s="63">
        <v>0</v>
      </c>
    </row>
    <row r="20" spans="1:13" s="2" customFormat="1" ht="12.75">
      <c r="B20" s="2" t="s">
        <v>44</v>
      </c>
      <c r="H20" s="63">
        <v>0</v>
      </c>
      <c r="I20" s="37">
        <f t="shared" si="0"/>
        <v>0</v>
      </c>
      <c r="J20" s="9">
        <v>0</v>
      </c>
      <c r="K20" s="9">
        <v>0</v>
      </c>
      <c r="L20" s="9">
        <v>0</v>
      </c>
      <c r="M20" s="63">
        <v>0</v>
      </c>
    </row>
    <row r="21" spans="1:13">
      <c r="H21" s="4"/>
      <c r="I21" s="34"/>
      <c r="J21" s="4"/>
      <c r="K21" s="4"/>
    </row>
    <row r="22" spans="1:13">
      <c r="A22" s="15" t="s">
        <v>7</v>
      </c>
      <c r="B22" s="15"/>
      <c r="C22" s="15"/>
      <c r="D22" s="15"/>
      <c r="H22" s="16">
        <f t="shared" ref="H22:M22" si="1">H12+H13+H16+H17</f>
        <v>6453017</v>
      </c>
      <c r="I22" s="51">
        <f t="shared" si="1"/>
        <v>1221586</v>
      </c>
      <c r="J22" s="16">
        <f t="shared" si="1"/>
        <v>6453017</v>
      </c>
      <c r="K22" s="16">
        <f t="shared" si="1"/>
        <v>7674603</v>
      </c>
      <c r="L22" s="16">
        <f t="shared" si="1"/>
        <v>7514317</v>
      </c>
      <c r="M22" s="16">
        <f t="shared" si="1"/>
        <v>9659991</v>
      </c>
    </row>
    <row r="23" spans="1:13">
      <c r="H23" s="4"/>
      <c r="I23" s="34"/>
      <c r="J23" s="4"/>
      <c r="K23" s="4"/>
    </row>
    <row r="24" spans="1:13">
      <c r="H24" s="4"/>
      <c r="I24" s="34"/>
      <c r="J24" s="4"/>
      <c r="K24" s="4"/>
    </row>
    <row r="25" spans="1:13">
      <c r="A25" s="1" t="s">
        <v>8</v>
      </c>
      <c r="B25" s="1"/>
      <c r="C25" s="1"/>
      <c r="H25" s="4"/>
      <c r="I25" s="34"/>
      <c r="J25" s="4"/>
      <c r="K25" s="4"/>
    </row>
    <row r="26" spans="1:13" ht="21" customHeight="1">
      <c r="A26" t="s">
        <v>46</v>
      </c>
      <c r="H26" s="4">
        <v>600595</v>
      </c>
      <c r="I26" s="48">
        <v>-121831</v>
      </c>
      <c r="J26" s="4">
        <v>600595</v>
      </c>
      <c r="K26" s="4">
        <v>478764</v>
      </c>
      <c r="L26" s="4">
        <v>461445</v>
      </c>
      <c r="M26" s="4">
        <v>2527119</v>
      </c>
    </row>
    <row r="27" spans="1:13">
      <c r="A27" t="s">
        <v>9</v>
      </c>
      <c r="H27" s="4">
        <v>1501532</v>
      </c>
      <c r="I27" s="48">
        <v>291728</v>
      </c>
      <c r="J27" s="4">
        <v>1501532</v>
      </c>
      <c r="K27" s="4">
        <v>1793260</v>
      </c>
      <c r="L27" s="4">
        <v>1850250</v>
      </c>
      <c r="M27" s="4">
        <v>1560000</v>
      </c>
    </row>
    <row r="28" spans="1:13">
      <c r="A28" t="s">
        <v>10</v>
      </c>
      <c r="H28" s="4">
        <v>22500</v>
      </c>
      <c r="I28" s="34">
        <v>5300</v>
      </c>
      <c r="J28" s="4">
        <v>22500</v>
      </c>
      <c r="K28" s="4">
        <v>27800</v>
      </c>
      <c r="L28" s="4">
        <v>22500</v>
      </c>
      <c r="M28" s="4">
        <v>22700</v>
      </c>
    </row>
    <row r="29" spans="1:13">
      <c r="A29" t="s">
        <v>11</v>
      </c>
      <c r="H29" s="4">
        <f>SUM(H30:H34)</f>
        <v>1646800</v>
      </c>
      <c r="I29" s="64">
        <v>106350</v>
      </c>
      <c r="J29" s="4">
        <f>SUM(J30:J34)</f>
        <v>1646800</v>
      </c>
      <c r="K29" s="4">
        <v>1753150</v>
      </c>
      <c r="L29" s="4">
        <v>1697700</v>
      </c>
      <c r="M29" s="4">
        <v>1697700</v>
      </c>
    </row>
    <row r="30" spans="1:13" s="2" customFormat="1" ht="18.75" customHeight="1">
      <c r="B30" s="2" t="s">
        <v>12</v>
      </c>
      <c r="H30" s="6">
        <v>1212700</v>
      </c>
      <c r="I30" s="37">
        <v>98400</v>
      </c>
      <c r="J30" s="6">
        <v>1212700</v>
      </c>
      <c r="K30" s="6">
        <v>1311100</v>
      </c>
      <c r="L30" s="6">
        <v>1270700</v>
      </c>
      <c r="M30" s="6">
        <v>1270700</v>
      </c>
    </row>
    <row r="31" spans="1:13" s="2" customFormat="1" ht="12.75">
      <c r="B31" s="2" t="s">
        <v>13</v>
      </c>
      <c r="H31" s="6">
        <v>336000</v>
      </c>
      <c r="I31" s="65">
        <v>10050</v>
      </c>
      <c r="J31" s="6">
        <v>336000</v>
      </c>
      <c r="K31" s="6">
        <v>346050</v>
      </c>
      <c r="L31" s="6">
        <v>335400</v>
      </c>
      <c r="M31" s="6">
        <v>335400</v>
      </c>
    </row>
    <row r="32" spans="1:13" s="2" customFormat="1" ht="12.75">
      <c r="B32" s="2" t="s">
        <v>14</v>
      </c>
      <c r="H32" s="6">
        <v>95000</v>
      </c>
      <c r="I32" s="58">
        <v>-2300</v>
      </c>
      <c r="J32" s="6">
        <v>95000</v>
      </c>
      <c r="K32" s="6">
        <v>92700</v>
      </c>
      <c r="L32" s="6">
        <v>88300</v>
      </c>
      <c r="M32" s="6">
        <v>88300</v>
      </c>
    </row>
    <row r="33" spans="1:13" s="2" customFormat="1" ht="12.75">
      <c r="B33" s="74" t="s">
        <v>50</v>
      </c>
      <c r="C33" s="74"/>
      <c r="D33" s="74"/>
      <c r="E33" s="74"/>
      <c r="F33" s="74"/>
      <c r="G33" s="74"/>
      <c r="H33" s="63">
        <v>0</v>
      </c>
      <c r="I33" s="37">
        <f t="shared" ref="I33" si="2">J33-H33</f>
        <v>0</v>
      </c>
      <c r="J33" s="9">
        <v>0</v>
      </c>
      <c r="K33" s="9">
        <v>0</v>
      </c>
      <c r="L33" s="9">
        <v>0</v>
      </c>
      <c r="M33" s="63">
        <v>0</v>
      </c>
    </row>
    <row r="34" spans="1:13" s="2" customFormat="1" ht="12.75">
      <c r="B34" s="2" t="s">
        <v>51</v>
      </c>
      <c r="H34" s="6">
        <v>3100</v>
      </c>
      <c r="I34" s="49">
        <v>200</v>
      </c>
      <c r="J34" s="6">
        <v>3100</v>
      </c>
      <c r="K34" s="6">
        <v>3300</v>
      </c>
      <c r="L34" s="6">
        <v>3300</v>
      </c>
      <c r="M34" s="6">
        <v>3300</v>
      </c>
    </row>
    <row r="35" spans="1:13">
      <c r="A35" t="s">
        <v>45</v>
      </c>
      <c r="H35" s="66">
        <f t="shared" ref="H35:J35" si="3">SUM(H36:H40)</f>
        <v>15791</v>
      </c>
      <c r="I35" s="67">
        <v>2776</v>
      </c>
      <c r="J35" s="4">
        <f t="shared" si="3"/>
        <v>15791</v>
      </c>
      <c r="K35" s="66">
        <v>18567</v>
      </c>
      <c r="L35" s="66">
        <v>17385</v>
      </c>
      <c r="M35" s="66">
        <v>15985</v>
      </c>
    </row>
    <row r="36" spans="1:13" s="2" customFormat="1" ht="18.75" customHeight="1">
      <c r="B36" s="2" t="s">
        <v>15</v>
      </c>
      <c r="H36" s="63">
        <v>4700</v>
      </c>
      <c r="I36" s="68">
        <v>432</v>
      </c>
      <c r="J36" s="9">
        <v>4700</v>
      </c>
      <c r="K36" s="9">
        <v>5132</v>
      </c>
      <c r="L36" s="9">
        <v>3950</v>
      </c>
      <c r="M36" s="63">
        <v>2550</v>
      </c>
    </row>
    <row r="37" spans="1:13" s="2" customFormat="1" ht="12.75">
      <c r="B37" s="2" t="s">
        <v>16</v>
      </c>
      <c r="H37" s="6">
        <v>11091</v>
      </c>
      <c r="I37" s="37">
        <v>2344</v>
      </c>
      <c r="J37" s="6">
        <v>11091</v>
      </c>
      <c r="K37" s="6">
        <v>13435</v>
      </c>
      <c r="L37" s="9">
        <v>13435</v>
      </c>
      <c r="M37" s="63">
        <v>13435</v>
      </c>
    </row>
    <row r="38" spans="1:13" s="2" customFormat="1" ht="12.75">
      <c r="B38" s="2" t="s">
        <v>17</v>
      </c>
      <c r="H38" s="6">
        <v>0</v>
      </c>
      <c r="I38" s="37">
        <f>J38-H38</f>
        <v>0</v>
      </c>
      <c r="J38" s="6">
        <v>0</v>
      </c>
      <c r="K38" s="6">
        <v>0</v>
      </c>
      <c r="L38" s="6">
        <v>0</v>
      </c>
      <c r="M38" s="6">
        <v>0</v>
      </c>
    </row>
    <row r="39" spans="1:13" s="2" customFormat="1" ht="12.75">
      <c r="B39" s="73" t="s">
        <v>47</v>
      </c>
      <c r="C39" s="73"/>
      <c r="D39" s="73"/>
      <c r="E39" s="73"/>
      <c r="F39" s="73"/>
      <c r="G39" s="73"/>
      <c r="H39" s="10">
        <v>0</v>
      </c>
      <c r="I39" s="39">
        <f>J39-H39</f>
        <v>0</v>
      </c>
      <c r="J39" s="10">
        <v>0</v>
      </c>
      <c r="K39" s="10">
        <v>0</v>
      </c>
      <c r="L39" s="6">
        <v>0</v>
      </c>
      <c r="M39" s="6">
        <v>0</v>
      </c>
    </row>
    <row r="40" spans="1:13" s="2" customFormat="1" ht="12.75">
      <c r="B40" s="73"/>
      <c r="C40" s="73"/>
      <c r="D40" s="73"/>
      <c r="E40" s="73"/>
      <c r="F40" s="73"/>
      <c r="G40" s="73"/>
      <c r="H40" s="6"/>
      <c r="I40" s="37"/>
      <c r="J40" s="6"/>
      <c r="K40" s="6"/>
    </row>
    <row r="41" spans="1:13">
      <c r="A41" s="84" t="s">
        <v>52</v>
      </c>
      <c r="B41" s="84"/>
      <c r="C41" s="84"/>
      <c r="D41" s="84"/>
      <c r="E41" s="84"/>
      <c r="F41" s="84"/>
      <c r="G41" s="84"/>
      <c r="H41" s="82">
        <v>0</v>
      </c>
      <c r="I41" s="89">
        <f>J41-H41</f>
        <v>0</v>
      </c>
      <c r="J41" s="82">
        <v>0</v>
      </c>
      <c r="K41" s="82">
        <v>0</v>
      </c>
      <c r="L41" s="82">
        <v>0</v>
      </c>
      <c r="M41" s="82">
        <v>0</v>
      </c>
    </row>
    <row r="42" spans="1:13">
      <c r="A42" s="84"/>
      <c r="B42" s="84"/>
      <c r="C42" s="84"/>
      <c r="D42" s="84"/>
      <c r="E42" s="84"/>
      <c r="F42" s="84"/>
      <c r="G42" s="84"/>
      <c r="H42" s="83"/>
      <c r="I42" s="90"/>
      <c r="J42" s="83"/>
      <c r="K42" s="83"/>
      <c r="L42" s="83"/>
      <c r="M42" s="83"/>
    </row>
    <row r="43" spans="1:13">
      <c r="A43" t="s">
        <v>18</v>
      </c>
      <c r="H43" s="11">
        <v>80000</v>
      </c>
      <c r="I43" s="69">
        <v>-80000</v>
      </c>
      <c r="J43" s="11">
        <v>80000</v>
      </c>
      <c r="K43" s="11">
        <v>0</v>
      </c>
      <c r="L43" s="11">
        <v>100000</v>
      </c>
      <c r="M43" s="11">
        <v>110000</v>
      </c>
    </row>
    <row r="44" spans="1:13">
      <c r="A44" t="s">
        <v>19</v>
      </c>
      <c r="H44" s="11">
        <v>75000</v>
      </c>
      <c r="I44" s="50">
        <v>-75000</v>
      </c>
      <c r="J44" s="11">
        <v>75000</v>
      </c>
      <c r="K44" s="11">
        <v>0</v>
      </c>
      <c r="L44" s="11">
        <v>80000</v>
      </c>
      <c r="M44" s="11">
        <v>90000</v>
      </c>
    </row>
    <row r="45" spans="1:13">
      <c r="A45" t="s">
        <v>20</v>
      </c>
      <c r="H45" s="4">
        <v>1404355</v>
      </c>
      <c r="I45" s="50">
        <v>1297750</v>
      </c>
      <c r="J45" s="4">
        <v>1404355</v>
      </c>
      <c r="K45" s="4">
        <v>2702105</v>
      </c>
      <c r="L45" s="4">
        <v>2188705</v>
      </c>
      <c r="M45" s="4">
        <v>2104805</v>
      </c>
    </row>
    <row r="46" spans="1:13">
      <c r="H46" s="4"/>
      <c r="I46" s="34"/>
      <c r="J46" s="4"/>
      <c r="K46" s="4"/>
    </row>
    <row r="47" spans="1:13">
      <c r="A47" s="15" t="s">
        <v>21</v>
      </c>
      <c r="B47" s="15"/>
      <c r="C47" s="15"/>
      <c r="D47" s="15"/>
      <c r="E47" s="1"/>
      <c r="F47" s="1"/>
      <c r="G47" s="1"/>
      <c r="H47" s="16">
        <f t="shared" ref="H47:M47" si="4">H26+H27+H28+H29+H35+H43+H44+H45+H41</f>
        <v>5346573</v>
      </c>
      <c r="I47" s="51">
        <f t="shared" si="4"/>
        <v>1427073</v>
      </c>
      <c r="J47" s="16">
        <f t="shared" si="4"/>
        <v>5346573</v>
      </c>
      <c r="K47" s="16">
        <f t="shared" si="4"/>
        <v>6773646</v>
      </c>
      <c r="L47" s="16">
        <f t="shared" si="4"/>
        <v>6417985</v>
      </c>
      <c r="M47" s="16">
        <f t="shared" si="4"/>
        <v>8128309</v>
      </c>
    </row>
    <row r="48" spans="1:13" ht="8.25" customHeight="1">
      <c r="A48" s="15"/>
      <c r="B48" s="15"/>
      <c r="C48" s="15"/>
      <c r="D48" s="15"/>
      <c r="E48" s="1"/>
      <c r="F48" s="1"/>
      <c r="G48" s="1"/>
      <c r="H48" s="16"/>
      <c r="I48" s="51"/>
      <c r="J48" s="16"/>
      <c r="K48" s="16"/>
    </row>
    <row r="49" spans="1:13" ht="21.75" customHeight="1">
      <c r="A49" s="18" t="s">
        <v>22</v>
      </c>
      <c r="B49" s="18"/>
      <c r="C49" s="18"/>
      <c r="D49" s="18"/>
      <c r="E49" s="18"/>
      <c r="F49" s="18"/>
      <c r="G49" s="1"/>
      <c r="H49" s="19">
        <f t="shared" ref="H49:M49" si="5">H22-H47</f>
        <v>1106444</v>
      </c>
      <c r="I49" s="52">
        <f t="shared" si="5"/>
        <v>-205487</v>
      </c>
      <c r="J49" s="19">
        <f t="shared" si="5"/>
        <v>1106444</v>
      </c>
      <c r="K49" s="19">
        <f t="shared" si="5"/>
        <v>900957</v>
      </c>
      <c r="L49" s="19">
        <f t="shared" si="5"/>
        <v>1096332</v>
      </c>
      <c r="M49" s="19">
        <f t="shared" si="5"/>
        <v>1531682</v>
      </c>
    </row>
    <row r="50" spans="1:13">
      <c r="H50" s="4"/>
      <c r="I50" s="34"/>
      <c r="J50" s="4"/>
      <c r="K50" s="4"/>
    </row>
    <row r="51" spans="1:13">
      <c r="H51" s="4"/>
      <c r="I51" s="34"/>
      <c r="J51" s="4"/>
      <c r="K51" s="4"/>
    </row>
    <row r="52" spans="1:13">
      <c r="A52" s="1" t="s">
        <v>23</v>
      </c>
      <c r="B52" s="1"/>
      <c r="C52" s="1"/>
      <c r="D52" s="1"/>
      <c r="H52" s="4"/>
      <c r="I52" s="34"/>
      <c r="J52" s="4"/>
      <c r="K52" s="4"/>
    </row>
    <row r="53" spans="1:13" ht="21" customHeight="1">
      <c r="A53" t="s">
        <v>28</v>
      </c>
      <c r="H53" s="4"/>
      <c r="I53" s="34"/>
      <c r="J53" s="4"/>
      <c r="K53" s="4"/>
    </row>
    <row r="54" spans="1:13">
      <c r="B54" t="s">
        <v>24</v>
      </c>
      <c r="H54" s="12">
        <f t="shared" ref="H54:M54" si="6">SUM(H55:H59)</f>
        <v>0</v>
      </c>
      <c r="I54" s="41">
        <f t="shared" si="6"/>
        <v>0</v>
      </c>
      <c r="J54" s="12">
        <f t="shared" si="6"/>
        <v>0</v>
      </c>
      <c r="K54" s="12">
        <f t="shared" si="6"/>
        <v>0</v>
      </c>
      <c r="L54" s="12">
        <f t="shared" si="6"/>
        <v>0</v>
      </c>
      <c r="M54" s="12">
        <f t="shared" si="6"/>
        <v>0</v>
      </c>
    </row>
    <row r="55" spans="1:13" s="2" customFormat="1" ht="18" customHeight="1">
      <c r="B55" s="2" t="s">
        <v>25</v>
      </c>
      <c r="H55" s="10">
        <v>0</v>
      </c>
      <c r="I55" s="39">
        <v>0</v>
      </c>
      <c r="J55" s="10">
        <v>0</v>
      </c>
      <c r="K55" s="10">
        <v>0</v>
      </c>
      <c r="L55" s="10">
        <v>0</v>
      </c>
      <c r="M55" s="10">
        <v>0</v>
      </c>
    </row>
    <row r="56" spans="1:13" s="2" customFormat="1" ht="12.75">
      <c r="B56" s="2" t="s">
        <v>26</v>
      </c>
      <c r="H56" s="10">
        <v>0</v>
      </c>
      <c r="I56" s="39">
        <v>0</v>
      </c>
      <c r="J56" s="10">
        <v>0</v>
      </c>
      <c r="K56" s="10">
        <v>0</v>
      </c>
      <c r="L56" s="10">
        <v>0</v>
      </c>
      <c r="M56" s="10">
        <v>0</v>
      </c>
    </row>
    <row r="57" spans="1:13" s="2" customFormat="1" ht="12.75">
      <c r="B57" s="2" t="s">
        <v>27</v>
      </c>
      <c r="H57" s="10">
        <v>0</v>
      </c>
      <c r="I57" s="39">
        <v>0</v>
      </c>
      <c r="J57" s="10">
        <v>0</v>
      </c>
      <c r="K57" s="10">
        <v>0</v>
      </c>
      <c r="L57" s="10">
        <v>0</v>
      </c>
      <c r="M57" s="10">
        <v>0</v>
      </c>
    </row>
    <row r="58" spans="1:13" s="2" customFormat="1" ht="12.75">
      <c r="B58" s="2" t="s">
        <v>68</v>
      </c>
      <c r="H58" s="10">
        <v>0</v>
      </c>
      <c r="I58" s="39">
        <v>0</v>
      </c>
      <c r="J58" s="10">
        <v>0</v>
      </c>
      <c r="K58" s="10">
        <v>0</v>
      </c>
      <c r="L58" s="10">
        <v>0</v>
      </c>
      <c r="M58" s="10">
        <v>0</v>
      </c>
    </row>
    <row r="59" spans="1:13" s="2" customFormat="1" ht="12.75">
      <c r="B59" s="2" t="s">
        <v>67</v>
      </c>
      <c r="H59" s="10">
        <v>0</v>
      </c>
      <c r="I59" s="39">
        <v>0</v>
      </c>
      <c r="J59" s="10">
        <v>0</v>
      </c>
      <c r="K59" s="10">
        <v>0</v>
      </c>
      <c r="L59" s="10">
        <v>0</v>
      </c>
      <c r="M59" s="10">
        <v>0</v>
      </c>
    </row>
    <row r="60" spans="1:13">
      <c r="H60" s="11"/>
      <c r="I60" s="40"/>
      <c r="J60" s="11"/>
      <c r="K60" s="11"/>
    </row>
    <row r="61" spans="1:13">
      <c r="B61" t="s">
        <v>29</v>
      </c>
      <c r="H61" s="11">
        <f>SUM(H62:H65)</f>
        <v>13865</v>
      </c>
      <c r="I61" s="50">
        <v>-3835</v>
      </c>
      <c r="J61" s="11">
        <f>SUM(J62:J65)</f>
        <v>13865</v>
      </c>
      <c r="K61" s="11">
        <v>10030</v>
      </c>
      <c r="L61" s="4">
        <v>9750</v>
      </c>
      <c r="M61" s="4">
        <v>9450</v>
      </c>
    </row>
    <row r="62" spans="1:13" s="2" customFormat="1" ht="18.75" customHeight="1">
      <c r="B62" s="2" t="s">
        <v>30</v>
      </c>
      <c r="H62" s="63">
        <v>15</v>
      </c>
      <c r="I62" s="59">
        <v>-15</v>
      </c>
      <c r="J62" s="9">
        <v>15</v>
      </c>
      <c r="K62" s="9">
        <v>0</v>
      </c>
      <c r="L62" s="9">
        <v>0</v>
      </c>
      <c r="M62" s="63">
        <v>0</v>
      </c>
    </row>
    <row r="63" spans="1:13" s="2" customFormat="1" ht="27.75" customHeight="1">
      <c r="B63" s="73" t="s">
        <v>58</v>
      </c>
      <c r="C63" s="73"/>
      <c r="D63" s="73"/>
      <c r="E63" s="73"/>
      <c r="F63" s="73"/>
      <c r="G63" s="73"/>
      <c r="H63" s="63">
        <v>0</v>
      </c>
      <c r="I63" s="38">
        <f>J63-H63</f>
        <v>0</v>
      </c>
      <c r="J63" s="9">
        <v>0</v>
      </c>
      <c r="K63" s="9">
        <v>0</v>
      </c>
      <c r="L63" s="9">
        <v>0</v>
      </c>
      <c r="M63" s="63">
        <v>0</v>
      </c>
    </row>
    <row r="64" spans="1:13" s="2" customFormat="1" ht="27.75" customHeight="1">
      <c r="B64" s="73" t="s">
        <v>59</v>
      </c>
      <c r="C64" s="73"/>
      <c r="D64" s="73"/>
      <c r="E64" s="73"/>
      <c r="F64" s="73"/>
      <c r="G64" s="73"/>
      <c r="H64" s="63">
        <v>0</v>
      </c>
      <c r="I64" s="38">
        <f>J64-H64</f>
        <v>0</v>
      </c>
      <c r="J64" s="9">
        <v>0</v>
      </c>
      <c r="K64" s="9">
        <v>0</v>
      </c>
      <c r="L64" s="9">
        <v>0</v>
      </c>
      <c r="M64" s="63">
        <v>0</v>
      </c>
    </row>
    <row r="65" spans="1:14" s="2" customFormat="1" ht="12.75">
      <c r="B65" s="2" t="s">
        <v>31</v>
      </c>
      <c r="H65" s="6">
        <v>13850</v>
      </c>
      <c r="I65" s="53">
        <v>-3820</v>
      </c>
      <c r="J65" s="6">
        <v>13850</v>
      </c>
      <c r="K65" s="6">
        <v>10030</v>
      </c>
      <c r="L65" s="6">
        <v>9750</v>
      </c>
      <c r="M65" s="6">
        <v>9450</v>
      </c>
    </row>
    <row r="66" spans="1:14">
      <c r="H66" s="4"/>
      <c r="I66" s="34"/>
      <c r="J66" s="4"/>
      <c r="K66" s="4"/>
    </row>
    <row r="67" spans="1:14">
      <c r="A67" s="20" t="s">
        <v>32</v>
      </c>
      <c r="B67" s="20"/>
      <c r="C67" s="20"/>
      <c r="D67" s="3"/>
      <c r="H67" s="21">
        <f t="shared" ref="H67:M67" si="7">H61</f>
        <v>13865</v>
      </c>
      <c r="I67" s="54">
        <f t="shared" si="7"/>
        <v>-3835</v>
      </c>
      <c r="J67" s="21">
        <f t="shared" si="7"/>
        <v>13865</v>
      </c>
      <c r="K67" s="21">
        <f t="shared" si="7"/>
        <v>10030</v>
      </c>
      <c r="L67" s="21">
        <f t="shared" si="7"/>
        <v>9750</v>
      </c>
      <c r="M67" s="21">
        <f t="shared" si="7"/>
        <v>9450</v>
      </c>
    </row>
    <row r="68" spans="1:14">
      <c r="H68" s="4"/>
      <c r="I68" s="34"/>
      <c r="J68" s="4"/>
      <c r="K68" s="4"/>
    </row>
    <row r="69" spans="1:14">
      <c r="A69" t="s">
        <v>33</v>
      </c>
      <c r="H69" s="4"/>
      <c r="I69" s="34"/>
      <c r="J69" s="4"/>
      <c r="K69" s="4"/>
    </row>
    <row r="70" spans="1:14" ht="15" customHeight="1">
      <c r="B70" t="s">
        <v>34</v>
      </c>
      <c r="H70" s="4">
        <f t="shared" ref="H70:J70" si="8">SUM(H71:H74)</f>
        <v>694000</v>
      </c>
      <c r="I70" s="48">
        <v>-82000</v>
      </c>
      <c r="J70" s="4">
        <f t="shared" si="8"/>
        <v>694000</v>
      </c>
      <c r="K70" s="4">
        <v>612000</v>
      </c>
      <c r="L70" s="4">
        <v>608000</v>
      </c>
      <c r="M70" s="4">
        <v>741000</v>
      </c>
    </row>
    <row r="71" spans="1:14" s="2" customFormat="1" ht="17.25" customHeight="1">
      <c r="B71" s="2" t="s">
        <v>25</v>
      </c>
      <c r="H71" s="63">
        <v>0</v>
      </c>
      <c r="I71" s="38">
        <f>J71-H71</f>
        <v>0</v>
      </c>
      <c r="J71" s="9">
        <v>0</v>
      </c>
      <c r="K71" s="9">
        <v>0</v>
      </c>
      <c r="L71" s="9">
        <v>0</v>
      </c>
      <c r="M71" s="63">
        <v>0</v>
      </c>
    </row>
    <row r="72" spans="1:14" s="2" customFormat="1" ht="12.75">
      <c r="B72" s="2" t="s">
        <v>26</v>
      </c>
      <c r="H72" s="63">
        <v>0</v>
      </c>
      <c r="I72" s="38">
        <f>J72-H72</f>
        <v>0</v>
      </c>
      <c r="J72" s="9">
        <v>0</v>
      </c>
      <c r="K72" s="9">
        <v>0</v>
      </c>
      <c r="L72" s="9">
        <v>0</v>
      </c>
      <c r="M72" s="63">
        <v>0</v>
      </c>
    </row>
    <row r="73" spans="1:14" s="2" customFormat="1" ht="12.75">
      <c r="B73" s="2" t="s">
        <v>35</v>
      </c>
      <c r="H73" s="63">
        <v>0</v>
      </c>
      <c r="I73" s="38">
        <f>J73-H73</f>
        <v>0</v>
      </c>
      <c r="J73" s="9">
        <v>0</v>
      </c>
      <c r="K73" s="9">
        <v>0</v>
      </c>
      <c r="L73" s="9">
        <v>0</v>
      </c>
      <c r="M73" s="63">
        <v>0</v>
      </c>
    </row>
    <row r="74" spans="1:14" s="2" customFormat="1" ht="12.75">
      <c r="B74" s="2" t="s">
        <v>36</v>
      </c>
      <c r="H74" s="6">
        <v>694000</v>
      </c>
      <c r="I74" s="53">
        <v>-82000</v>
      </c>
      <c r="J74" s="6">
        <v>694000</v>
      </c>
      <c r="K74" s="6">
        <v>612000</v>
      </c>
      <c r="L74" s="6">
        <v>608000</v>
      </c>
      <c r="M74" s="6">
        <v>741000</v>
      </c>
    </row>
    <row r="75" spans="1:14">
      <c r="H75" s="34"/>
      <c r="I75" s="48"/>
      <c r="J75" s="81"/>
      <c r="K75" s="81"/>
      <c r="L75" s="81"/>
      <c r="M75" s="81"/>
    </row>
    <row r="76" spans="1:14">
      <c r="A76" s="20" t="s">
        <v>37</v>
      </c>
      <c r="B76" s="20"/>
      <c r="C76" s="20"/>
      <c r="H76" s="21">
        <f t="shared" ref="H76:M76" si="9">H70</f>
        <v>694000</v>
      </c>
      <c r="I76" s="54">
        <f t="shared" si="9"/>
        <v>-82000</v>
      </c>
      <c r="J76" s="21">
        <f t="shared" si="9"/>
        <v>694000</v>
      </c>
      <c r="K76" s="21">
        <f t="shared" si="9"/>
        <v>612000</v>
      </c>
      <c r="L76" s="21">
        <f t="shared" si="9"/>
        <v>608000</v>
      </c>
      <c r="M76" s="21">
        <f t="shared" si="9"/>
        <v>741000</v>
      </c>
    </row>
    <row r="77" spans="1:14" ht="9.75" customHeight="1">
      <c r="A77" s="20"/>
      <c r="B77" s="20"/>
      <c r="C77" s="20"/>
      <c r="H77" s="21"/>
      <c r="I77" s="42"/>
      <c r="J77" s="21"/>
      <c r="K77" s="21"/>
    </row>
    <row r="78" spans="1:14" ht="21" customHeight="1">
      <c r="A78" s="18" t="s">
        <v>38</v>
      </c>
      <c r="B78" s="18"/>
      <c r="C78" s="18"/>
      <c r="D78" s="18"/>
      <c r="E78" s="18"/>
      <c r="F78" s="17"/>
      <c r="G78" s="17"/>
      <c r="H78" s="60">
        <f t="shared" ref="H78:M78" si="10">H67-H76</f>
        <v>-680135</v>
      </c>
      <c r="I78" s="70">
        <f t="shared" si="10"/>
        <v>78165</v>
      </c>
      <c r="J78" s="60">
        <f t="shared" si="10"/>
        <v>-680135</v>
      </c>
      <c r="K78" s="60">
        <f t="shared" si="10"/>
        <v>-601970</v>
      </c>
      <c r="L78" s="60">
        <f t="shared" si="10"/>
        <v>-598250</v>
      </c>
      <c r="M78" s="60">
        <f t="shared" si="10"/>
        <v>-731550</v>
      </c>
    </row>
    <row r="79" spans="1:14">
      <c r="H79" s="4"/>
      <c r="I79" s="34"/>
      <c r="J79" s="4"/>
      <c r="K79" s="4"/>
    </row>
    <row r="80" spans="1:14">
      <c r="H80" s="4"/>
      <c r="I80" s="34"/>
      <c r="J80" s="4"/>
      <c r="K80" s="4"/>
      <c r="L80" s="4"/>
      <c r="M80" s="4"/>
      <c r="N80" s="4"/>
    </row>
    <row r="81" spans="1:14">
      <c r="A81" s="1" t="s">
        <v>60</v>
      </c>
      <c r="B81" s="1"/>
      <c r="C81" s="1"/>
      <c r="D81" s="1"/>
      <c r="E81" s="1"/>
      <c r="H81" s="4"/>
      <c r="I81" s="34"/>
      <c r="J81" s="4"/>
      <c r="K81" s="4"/>
      <c r="L81" s="4"/>
      <c r="M81" s="4"/>
      <c r="N81" s="4"/>
    </row>
    <row r="82" spans="1:14" ht="20.25" customHeight="1">
      <c r="A82" t="s">
        <v>39</v>
      </c>
      <c r="H82" s="4"/>
      <c r="I82" s="34"/>
      <c r="J82" s="4"/>
      <c r="K82" s="4"/>
      <c r="L82" s="4"/>
      <c r="M82" s="4"/>
      <c r="N82" s="4"/>
    </row>
    <row r="83" spans="1:14" s="2" customFormat="1" ht="18.75" customHeight="1">
      <c r="B83" s="2" t="s">
        <v>40</v>
      </c>
      <c r="H83" s="63">
        <v>0</v>
      </c>
      <c r="I83" s="38">
        <v>0</v>
      </c>
      <c r="J83" s="9">
        <v>0</v>
      </c>
      <c r="K83" s="9">
        <v>0</v>
      </c>
      <c r="L83" s="4">
        <v>0</v>
      </c>
      <c r="M83" s="4">
        <v>0</v>
      </c>
      <c r="N83" s="4"/>
    </row>
    <row r="84" spans="1:14" ht="29.25" customHeight="1">
      <c r="B84" s="73" t="s">
        <v>41</v>
      </c>
      <c r="C84" s="84"/>
      <c r="D84" s="84"/>
      <c r="E84" s="84"/>
      <c r="F84" s="84"/>
      <c r="G84" s="84"/>
      <c r="H84" s="63">
        <v>0</v>
      </c>
      <c r="I84" s="38">
        <v>0</v>
      </c>
      <c r="J84" s="9">
        <v>0</v>
      </c>
      <c r="K84" s="9">
        <v>0</v>
      </c>
      <c r="L84" s="9">
        <v>0</v>
      </c>
      <c r="M84" s="63">
        <v>0</v>
      </c>
    </row>
    <row r="85" spans="1:14" ht="26.25" customHeight="1">
      <c r="B85" s="73" t="s">
        <v>61</v>
      </c>
      <c r="C85" s="84"/>
      <c r="D85" s="84"/>
      <c r="E85" s="84"/>
      <c r="F85" s="84"/>
      <c r="G85" s="84"/>
      <c r="H85" s="63">
        <v>0</v>
      </c>
      <c r="I85" s="38">
        <v>0</v>
      </c>
      <c r="J85" s="9">
        <v>0</v>
      </c>
      <c r="K85" s="9">
        <v>0</v>
      </c>
      <c r="L85" s="9">
        <v>0</v>
      </c>
      <c r="M85" s="63">
        <v>0</v>
      </c>
    </row>
    <row r="86" spans="1:14" ht="15" customHeight="1">
      <c r="B86" s="2" t="s">
        <v>62</v>
      </c>
      <c r="H86" s="63">
        <v>0</v>
      </c>
      <c r="I86" s="38">
        <v>0</v>
      </c>
      <c r="J86" s="9">
        <v>0</v>
      </c>
      <c r="K86" s="9">
        <v>0</v>
      </c>
      <c r="L86" s="9">
        <v>0</v>
      </c>
      <c r="M86" s="63">
        <v>0</v>
      </c>
    </row>
    <row r="87" spans="1:14" ht="15" customHeight="1">
      <c r="B87" s="2"/>
      <c r="H87" s="63"/>
      <c r="I87" s="38"/>
      <c r="J87" s="9"/>
      <c r="K87" s="9"/>
    </row>
    <row r="88" spans="1:14">
      <c r="A88" s="20" t="s">
        <v>63</v>
      </c>
      <c r="B88" s="20"/>
      <c r="C88" s="20"/>
      <c r="H88" s="21">
        <f t="shared" ref="H88:M88" si="11">SUM(H83:H86)</f>
        <v>0</v>
      </c>
      <c r="I88" s="42">
        <f t="shared" si="11"/>
        <v>0</v>
      </c>
      <c r="J88" s="21">
        <f t="shared" si="11"/>
        <v>0</v>
      </c>
      <c r="K88" s="21">
        <f t="shared" si="11"/>
        <v>0</v>
      </c>
      <c r="L88" s="21">
        <f t="shared" si="11"/>
        <v>0</v>
      </c>
      <c r="M88" s="21">
        <f t="shared" si="11"/>
        <v>0</v>
      </c>
    </row>
    <row r="89" spans="1:14">
      <c r="H89" s="11"/>
      <c r="I89" s="40"/>
      <c r="J89" s="11"/>
      <c r="K89" s="11"/>
    </row>
    <row r="90" spans="1:14">
      <c r="A90" t="s">
        <v>42</v>
      </c>
      <c r="H90" s="11"/>
      <c r="I90" s="40"/>
      <c r="J90" s="11"/>
      <c r="K90" s="11"/>
    </row>
    <row r="91" spans="1:14" s="2" customFormat="1" ht="20.25" customHeight="1">
      <c r="B91" s="2" t="s">
        <v>40</v>
      </c>
      <c r="H91" s="63">
        <v>0</v>
      </c>
      <c r="I91" s="38">
        <v>0</v>
      </c>
      <c r="J91" s="9">
        <v>0</v>
      </c>
      <c r="K91" s="9">
        <v>0</v>
      </c>
      <c r="L91" s="9">
        <v>0</v>
      </c>
      <c r="M91" s="63">
        <v>0</v>
      </c>
    </row>
    <row r="92" spans="1:14" s="2" customFormat="1" ht="27.75" customHeight="1">
      <c r="B92" s="73" t="s">
        <v>41</v>
      </c>
      <c r="C92" s="84"/>
      <c r="D92" s="84"/>
      <c r="E92" s="84"/>
      <c r="F92" s="84"/>
      <c r="G92" s="84"/>
      <c r="H92" s="63">
        <v>0</v>
      </c>
      <c r="I92" s="38">
        <v>0</v>
      </c>
      <c r="J92" s="9">
        <v>0</v>
      </c>
      <c r="K92" s="9">
        <v>0</v>
      </c>
      <c r="L92" s="9">
        <v>0</v>
      </c>
      <c r="M92" s="63">
        <v>0</v>
      </c>
    </row>
    <row r="93" spans="1:14" s="2" customFormat="1" ht="29.25" customHeight="1">
      <c r="B93" s="73" t="s">
        <v>61</v>
      </c>
      <c r="C93" s="84"/>
      <c r="D93" s="84"/>
      <c r="E93" s="84"/>
      <c r="F93" s="84"/>
      <c r="G93" s="84"/>
      <c r="H93" s="63">
        <v>0</v>
      </c>
      <c r="I93" s="38">
        <v>0</v>
      </c>
      <c r="J93" s="9">
        <v>0</v>
      </c>
      <c r="K93" s="9">
        <v>0</v>
      </c>
      <c r="L93" s="9">
        <v>0</v>
      </c>
      <c r="M93" s="63">
        <v>0</v>
      </c>
    </row>
    <row r="94" spans="1:14" s="2" customFormat="1" ht="16.5" customHeight="1">
      <c r="B94" s="2" t="s">
        <v>65</v>
      </c>
      <c r="H94" s="63">
        <v>0</v>
      </c>
      <c r="I94" s="38">
        <v>0</v>
      </c>
      <c r="J94" s="9">
        <v>0</v>
      </c>
      <c r="K94" s="9">
        <v>0</v>
      </c>
      <c r="L94" s="9">
        <v>0</v>
      </c>
      <c r="M94" s="63">
        <v>0</v>
      </c>
    </row>
    <row r="95" spans="1:14" s="2" customFormat="1" ht="16.5" customHeight="1">
      <c r="B95" s="2" t="s">
        <v>66</v>
      </c>
      <c r="H95" s="63">
        <v>0</v>
      </c>
      <c r="I95" s="38">
        <v>0</v>
      </c>
      <c r="J95" s="9">
        <v>0</v>
      </c>
      <c r="K95" s="9">
        <v>0</v>
      </c>
      <c r="L95" s="9">
        <v>0</v>
      </c>
      <c r="M95" s="63">
        <v>0</v>
      </c>
    </row>
    <row r="96" spans="1:14" s="2" customFormat="1">
      <c r="A96"/>
      <c r="B96"/>
      <c r="C96"/>
      <c r="D96"/>
      <c r="E96"/>
      <c r="F96"/>
      <c r="G96"/>
      <c r="H96" s="63"/>
      <c r="I96" s="38"/>
      <c r="J96" s="9"/>
      <c r="K96" s="9"/>
    </row>
    <row r="97" spans="1:13" s="2" customFormat="1">
      <c r="A97" s="20" t="s">
        <v>64</v>
      </c>
      <c r="B97" s="20"/>
      <c r="C97" s="20"/>
      <c r="D97"/>
      <c r="E97"/>
      <c r="F97"/>
      <c r="G97"/>
      <c r="H97" s="21">
        <f t="shared" ref="H97:M97" si="12">SUM(H91:H95)</f>
        <v>0</v>
      </c>
      <c r="I97" s="42">
        <f t="shared" si="12"/>
        <v>0</v>
      </c>
      <c r="J97" s="21">
        <f t="shared" si="12"/>
        <v>0</v>
      </c>
      <c r="K97" s="21">
        <f t="shared" si="12"/>
        <v>0</v>
      </c>
      <c r="L97" s="21">
        <f t="shared" si="12"/>
        <v>0</v>
      </c>
      <c r="M97" s="21">
        <f t="shared" si="12"/>
        <v>0</v>
      </c>
    </row>
    <row r="98" spans="1:13" s="2" customFormat="1">
      <c r="A98"/>
      <c r="B98"/>
      <c r="C98"/>
      <c r="D98"/>
      <c r="E98"/>
      <c r="F98"/>
      <c r="G98"/>
      <c r="H98" s="11"/>
      <c r="I98" s="40"/>
      <c r="J98" s="11"/>
      <c r="K98" s="11"/>
    </row>
    <row r="99" spans="1:13">
      <c r="A99" s="18" t="s">
        <v>43</v>
      </c>
      <c r="B99" s="18"/>
      <c r="C99" s="18"/>
      <c r="D99" s="18"/>
      <c r="E99" s="18"/>
      <c r="F99" s="18"/>
      <c r="G99" s="18"/>
      <c r="H99" s="22">
        <f t="shared" ref="H99:M99" si="13">H88-H97</f>
        <v>0</v>
      </c>
      <c r="I99" s="43">
        <f t="shared" si="13"/>
        <v>0</v>
      </c>
      <c r="J99" s="22">
        <f t="shared" si="13"/>
        <v>0</v>
      </c>
      <c r="K99" s="22">
        <f t="shared" si="13"/>
        <v>0</v>
      </c>
      <c r="L99" s="22">
        <f t="shared" si="13"/>
        <v>0</v>
      </c>
      <c r="M99" s="22">
        <f t="shared" si="13"/>
        <v>0</v>
      </c>
    </row>
    <row r="100" spans="1:13">
      <c r="H100" s="4"/>
      <c r="I100" s="34"/>
      <c r="J100" s="4"/>
      <c r="K100" s="4"/>
    </row>
    <row r="101" spans="1:13" ht="9.75" customHeight="1" thickBot="1">
      <c r="H101" s="4"/>
      <c r="I101" s="34"/>
      <c r="J101" s="4"/>
      <c r="K101" s="4"/>
    </row>
    <row r="102" spans="1:13" ht="18" thickBot="1">
      <c r="A102" s="29" t="s">
        <v>56</v>
      </c>
      <c r="B102" s="29"/>
      <c r="C102" s="29"/>
      <c r="D102" s="29"/>
      <c r="E102" s="30"/>
      <c r="F102" s="31"/>
      <c r="G102" s="8"/>
      <c r="H102" s="23">
        <f t="shared" ref="H102:M102" si="14">H49+H78</f>
        <v>426309</v>
      </c>
      <c r="I102" s="55">
        <f t="shared" si="14"/>
        <v>-127322</v>
      </c>
      <c r="J102" s="23">
        <f t="shared" si="14"/>
        <v>426309</v>
      </c>
      <c r="K102" s="23">
        <f t="shared" si="14"/>
        <v>298987</v>
      </c>
      <c r="L102" s="23">
        <f t="shared" si="14"/>
        <v>498082</v>
      </c>
      <c r="M102" s="23">
        <f t="shared" si="14"/>
        <v>800132</v>
      </c>
    </row>
    <row r="103" spans="1:13">
      <c r="A103" s="1"/>
      <c r="B103" s="1"/>
      <c r="C103" s="1"/>
      <c r="D103" s="1"/>
      <c r="E103" s="1"/>
      <c r="F103" s="1"/>
      <c r="G103" s="1"/>
      <c r="H103" s="7"/>
      <c r="I103" s="45"/>
      <c r="J103" s="7"/>
      <c r="K103" s="7"/>
    </row>
    <row r="104" spans="1:13">
      <c r="A104" s="85" t="s">
        <v>49</v>
      </c>
      <c r="B104" s="85"/>
      <c r="C104" s="85"/>
      <c r="D104" s="85"/>
      <c r="E104" s="85"/>
      <c r="F104" s="85"/>
      <c r="G104" s="1"/>
      <c r="H104" s="24">
        <v>269378</v>
      </c>
      <c r="I104" s="61">
        <v>18622</v>
      </c>
      <c r="J104" s="24">
        <v>269378</v>
      </c>
      <c r="K104" s="24">
        <v>288000</v>
      </c>
      <c r="L104" s="24">
        <v>319000</v>
      </c>
      <c r="M104" s="24">
        <v>321000</v>
      </c>
    </row>
    <row r="105" spans="1:13" ht="8.25" customHeight="1" thickBot="1">
      <c r="A105" s="25"/>
      <c r="B105" s="25"/>
      <c r="C105" s="25"/>
      <c r="D105" s="25"/>
      <c r="E105" s="25"/>
      <c r="F105" s="25"/>
      <c r="G105" s="1"/>
      <c r="H105" s="26"/>
      <c r="I105" s="46"/>
      <c r="J105" s="26"/>
      <c r="K105" s="26"/>
    </row>
    <row r="106" spans="1:13" ht="21.75" customHeight="1" thickBot="1">
      <c r="A106" s="86" t="s">
        <v>48</v>
      </c>
      <c r="B106" s="87"/>
      <c r="C106" s="87"/>
      <c r="D106" s="87"/>
      <c r="E106" s="87"/>
      <c r="F106" s="88"/>
      <c r="G106" s="8"/>
      <c r="H106" s="44">
        <f t="shared" ref="H106:M106" si="15">H102-H104</f>
        <v>156931</v>
      </c>
      <c r="I106" s="55">
        <f t="shared" si="15"/>
        <v>-145944</v>
      </c>
      <c r="J106" s="44">
        <f t="shared" si="15"/>
        <v>156931</v>
      </c>
      <c r="K106" s="44">
        <f t="shared" si="15"/>
        <v>10987</v>
      </c>
      <c r="L106" s="44">
        <f t="shared" si="15"/>
        <v>179082</v>
      </c>
      <c r="M106" s="44">
        <f t="shared" si="15"/>
        <v>479132</v>
      </c>
    </row>
    <row r="107" spans="1:13">
      <c r="H107" s="4"/>
      <c r="I107" s="34"/>
      <c r="J107" s="4"/>
      <c r="K107" s="4"/>
    </row>
    <row r="108" spans="1:13">
      <c r="H108" s="4"/>
      <c r="I108" s="34"/>
      <c r="J108" s="4"/>
      <c r="K108" s="4"/>
    </row>
    <row r="109" spans="1:13">
      <c r="H109" s="4"/>
      <c r="I109" s="34"/>
      <c r="J109" s="4"/>
      <c r="K109" s="4"/>
    </row>
    <row r="110" spans="1:13" ht="15" customHeight="1">
      <c r="A110" s="91" t="s">
        <v>55</v>
      </c>
      <c r="B110" s="91"/>
      <c r="C110" s="91"/>
      <c r="D110" s="91"/>
      <c r="E110" s="91"/>
      <c r="F110" s="91"/>
      <c r="G110" s="91"/>
      <c r="H110" s="91"/>
      <c r="I110" s="91"/>
      <c r="J110" s="71"/>
      <c r="K110" s="71"/>
      <c r="L110" s="71"/>
    </row>
    <row r="111" spans="1:13">
      <c r="A111" s="91" t="s">
        <v>74</v>
      </c>
      <c r="B111" s="91"/>
      <c r="C111" s="91"/>
      <c r="D111" s="91"/>
      <c r="E111" s="91"/>
      <c r="F111" s="91"/>
      <c r="G111" s="91"/>
      <c r="H111" s="91"/>
      <c r="I111" s="91"/>
      <c r="J111" s="71"/>
      <c r="K111" s="71"/>
      <c r="L111" s="71"/>
    </row>
    <row r="112" spans="1:13" ht="26.25" customHeight="1">
      <c r="A112" s="91"/>
      <c r="B112" s="91"/>
      <c r="C112" s="91"/>
      <c r="D112" s="91"/>
      <c r="E112" s="91"/>
      <c r="F112" s="91"/>
      <c r="G112" s="91"/>
      <c r="H112" s="91"/>
      <c r="I112" s="91"/>
      <c r="J112" s="71"/>
      <c r="K112" s="71"/>
      <c r="L112" s="71"/>
    </row>
    <row r="113" spans="1:12">
      <c r="A113" s="27"/>
      <c r="B113" s="27"/>
      <c r="C113" s="27"/>
      <c r="D113" s="27"/>
      <c r="E113" s="27"/>
      <c r="F113" s="27"/>
      <c r="G113" s="27"/>
      <c r="H113" s="62"/>
      <c r="I113" s="47"/>
      <c r="J113" s="28"/>
      <c r="K113" s="28"/>
    </row>
    <row r="114" spans="1:12">
      <c r="A114" s="91" t="s">
        <v>54</v>
      </c>
      <c r="B114" s="91"/>
      <c r="C114" s="91"/>
      <c r="D114" s="91"/>
      <c r="E114" s="91"/>
      <c r="F114" s="91"/>
      <c r="G114" s="91"/>
      <c r="H114" s="91"/>
      <c r="I114" s="91"/>
      <c r="J114" s="71"/>
      <c r="K114" s="71"/>
      <c r="L114" s="71"/>
    </row>
    <row r="115" spans="1:12">
      <c r="A115" s="91" t="s">
        <v>75</v>
      </c>
      <c r="B115" s="91"/>
      <c r="C115" s="91"/>
      <c r="D115" s="91"/>
      <c r="E115" s="91"/>
      <c r="F115" s="91"/>
      <c r="G115" s="91"/>
      <c r="H115" s="91"/>
      <c r="I115" s="91"/>
      <c r="J115" s="71"/>
      <c r="K115" s="71"/>
      <c r="L115" s="71"/>
    </row>
    <row r="116" spans="1:12" ht="27" customHeight="1">
      <c r="A116" s="91"/>
      <c r="B116" s="91"/>
      <c r="C116" s="91"/>
      <c r="D116" s="91"/>
      <c r="E116" s="91"/>
      <c r="F116" s="91"/>
      <c r="G116" s="91"/>
      <c r="H116" s="91"/>
      <c r="I116" s="91"/>
      <c r="J116" s="71"/>
      <c r="K116" s="71"/>
      <c r="L116" s="71"/>
    </row>
  </sheetData>
  <mergeCells count="34">
    <mergeCell ref="M13:M14"/>
    <mergeCell ref="M41:M42"/>
    <mergeCell ref="A116:L116"/>
    <mergeCell ref="A114:L114"/>
    <mergeCell ref="A115:L115"/>
    <mergeCell ref="B84:G84"/>
    <mergeCell ref="A111:L111"/>
    <mergeCell ref="A112:L112"/>
    <mergeCell ref="A110:L110"/>
    <mergeCell ref="B93:G93"/>
    <mergeCell ref="J75:M75"/>
    <mergeCell ref="H41:H42"/>
    <mergeCell ref="B92:G92"/>
    <mergeCell ref="A104:F104"/>
    <mergeCell ref="A106:F106"/>
    <mergeCell ref="I41:I42"/>
    <mergeCell ref="B85:G85"/>
    <mergeCell ref="A41:G42"/>
    <mergeCell ref="B64:G64"/>
    <mergeCell ref="B63:G63"/>
    <mergeCell ref="J41:J42"/>
    <mergeCell ref="L41:L42"/>
    <mergeCell ref="K41:K42"/>
    <mergeCell ref="A1:D5"/>
    <mergeCell ref="A13:G14"/>
    <mergeCell ref="B39:G40"/>
    <mergeCell ref="B33:G33"/>
    <mergeCell ref="A7:L7"/>
    <mergeCell ref="J13:J14"/>
    <mergeCell ref="A8:L8"/>
    <mergeCell ref="H13:H14"/>
    <mergeCell ref="I13:I14"/>
    <mergeCell ref="L13:L14"/>
    <mergeCell ref="K13:K14"/>
  </mergeCells>
  <phoneticPr fontId="0" type="noConversion"/>
  <pageMargins left="0.19685039370078741" right="0" top="0.55118110236220474" bottom="1.1417322834645669" header="0.31496062992125984" footer="0.31496062992125984"/>
  <pageSetup paperSize="9" orientation="landscape" r:id="rId1"/>
  <headerFooter>
    <oddFooter xml:space="preserve">&amp;C&amp;9
Via Aglietto 90 – 17100 SAVONA         Tel.019/84101  –  Fax 019/8410210   Partita IVA: 00190540096
http:// www.artesv.it     PEC: posta@cert.artesv.it    E-mail: info@artesv.it
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</dc:creator>
  <cp:lastModifiedBy>Folco Laura</cp:lastModifiedBy>
  <cp:lastPrinted>2020-01-16T13:21:37Z</cp:lastPrinted>
  <dcterms:created xsi:type="dcterms:W3CDTF">2011-07-22T05:50:05Z</dcterms:created>
  <dcterms:modified xsi:type="dcterms:W3CDTF">2020-06-29T12:13:46Z</dcterms:modified>
</cp:coreProperties>
</file>